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包件LH01" sheetId="6" r:id="rId1"/>
    <sheet name="包件LH02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<sst xmlns="http://schemas.openxmlformats.org/spreadsheetml/2006/main" count="413" uniqueCount="113">
  <si>
    <t>包件LH01：祖冲之路南延绿化景观工程绿化苗木</t>
  </si>
  <si>
    <t>序号</t>
  </si>
  <si>
    <t>产品名称</t>
  </si>
  <si>
    <t>规格型号</t>
  </si>
  <si>
    <t>单位</t>
  </si>
  <si>
    <t>数量</t>
  </si>
  <si>
    <t>质量要求（须详细注明，不可概述）</t>
  </si>
  <si>
    <t>验收</t>
  </si>
  <si>
    <t>质保</t>
  </si>
  <si>
    <t>到货</t>
  </si>
  <si>
    <t>备注</t>
  </si>
  <si>
    <t>要求</t>
  </si>
  <si>
    <t>期限</t>
  </si>
  <si>
    <t>日期</t>
  </si>
  <si>
    <t>香樟C</t>
  </si>
  <si>
    <t>胸径:18-20cm,高度:700cm,冠幅：420cm</t>
  </si>
  <si>
    <t>株</t>
  </si>
  <si>
    <t>全冠，树形饱满优美，分枝点2.3m,三级以上分支</t>
  </si>
  <si>
    <t>同质量要求</t>
  </si>
  <si>
    <t>无</t>
  </si>
  <si>
    <t>据现场进度</t>
  </si>
  <si>
    <t>北美红枫B</t>
  </si>
  <si>
    <t>胸径:14.1-15cm,高度:700cm,冠幅：350cm</t>
  </si>
  <si>
    <t>全冠，优选苗</t>
  </si>
  <si>
    <t>香樟D</t>
  </si>
  <si>
    <t>胸径:14.1-15cm,高度:650cm,冠幅：100cm</t>
  </si>
  <si>
    <t>垂棠C</t>
  </si>
  <si>
    <t>胸径:7.1-8cm,高度:250cm,冠幅：200cm</t>
  </si>
  <si>
    <t>全冠，树形饱满优美</t>
  </si>
  <si>
    <t>红枫B</t>
  </si>
  <si>
    <t>胸径:5.5-6cm,高度:220cm,冠幅：180cm</t>
  </si>
  <si>
    <t>桂花（丛生）</t>
  </si>
  <si>
    <t>高度:350cm,冠幅：250cm</t>
  </si>
  <si>
    <t>全冠，树形饱满优美，四季桂</t>
  </si>
  <si>
    <t>水杉C</t>
  </si>
  <si>
    <t>胸径:11-12cm,高度:600cm,冠幅：300cm</t>
  </si>
  <si>
    <t>全冠，树形饱满优美，假植苗，主干通直，自然尖塔形</t>
  </si>
  <si>
    <t>榉树C</t>
  </si>
  <si>
    <t>胸径17.1-18，高度:800cm,冠幅：500cm</t>
  </si>
  <si>
    <t>树形优美，全冠，分支点≥2.3m,3级以上分支</t>
  </si>
  <si>
    <t>时令花卉</t>
  </si>
  <si>
    <t>高度:15-20cm,冠幅15-20cm,密度：64株/m2</t>
  </si>
  <si>
    <t>4个品种以上组合，一年换5次</t>
  </si>
  <si>
    <t>火焰南天竹</t>
  </si>
  <si>
    <t>高度:25-30cm,冠幅20-25cm,密度：36盆/m2</t>
  </si>
  <si>
    <t>150红盆</t>
  </si>
  <si>
    <t>金叶石菖蒲</t>
  </si>
  <si>
    <t>高度:20-25cm,冠幅15-20cm,密度：49株/m2</t>
  </si>
  <si>
    <t>10芽以上/丛，密铺，不露土</t>
  </si>
  <si>
    <t>亮晶女贞</t>
  </si>
  <si>
    <t>高度:25-30cm,冠幅25-30cm,密度：49株/m2</t>
  </si>
  <si>
    <t>2年生毛球，高度冠幅为修剪后</t>
  </si>
  <si>
    <t>毛鹃</t>
  </si>
  <si>
    <t>草坪</t>
  </si>
  <si>
    <t>矮生百慕大+黑麦草</t>
  </si>
  <si>
    <t>m2</t>
  </si>
  <si>
    <t>黑麦草草籽（30克/平方米）</t>
  </si>
  <si>
    <t>千屈菜</t>
  </si>
  <si>
    <t>高度:30-35cm,冠幅25-30cm,密度：25盆/m2</t>
  </si>
  <si>
    <t>120红盆</t>
  </si>
  <si>
    <t>黄菖蒲</t>
  </si>
  <si>
    <t>高度:25-30cm,冠幅15-20cm,密度：49丛/m2</t>
  </si>
  <si>
    <t>5芽/丛</t>
  </si>
  <si>
    <t>常绿鸢尾</t>
  </si>
  <si>
    <t>高度:25-30cm,冠幅20-35cm,密度：36株/m2</t>
  </si>
  <si>
    <t>5芽/丛，紫花，不露土</t>
  </si>
  <si>
    <t>红叶石楠</t>
  </si>
  <si>
    <t>大花金鸡菊籽</t>
  </si>
  <si>
    <t>金盏菊</t>
  </si>
  <si>
    <t>5-10克/平方米，籽播</t>
  </si>
  <si>
    <t>金森女贞</t>
  </si>
  <si>
    <t>八角金盘</t>
  </si>
  <si>
    <t>高度:35-40cm,冠幅20-25cm,密度：36株/m2</t>
  </si>
  <si>
    <t>2年生毛球，大杯苗</t>
  </si>
  <si>
    <t>海桐</t>
  </si>
  <si>
    <t>兰花三七</t>
  </si>
  <si>
    <t>高度:10-15cm,冠幅10-15cm,密度：49株/m2</t>
  </si>
  <si>
    <t>10芽以上/丛，生长健壮</t>
  </si>
  <si>
    <t>金边黄杨</t>
  </si>
  <si>
    <t>包件LH02：祖冲之路南延绿化景观工程绿化苗木</t>
  </si>
  <si>
    <t>全冠，树形饱满优美，分枝点≥2.3m,三级以上分支</t>
  </si>
  <si>
    <t>全冠，假植苗</t>
  </si>
  <si>
    <t>胸径17.1-18，高度800cm，冠幅500cm</t>
  </si>
  <si>
    <t>无患子B</t>
  </si>
  <si>
    <t>胸径16.1-18，高度600cm，冠幅50cm</t>
  </si>
  <si>
    <t>乌桕B</t>
  </si>
  <si>
    <t>胸径:20-22cm,高度:650cm,冠幅：400cm</t>
  </si>
  <si>
    <t>全冠，树形饱满优美，假植苗</t>
  </si>
  <si>
    <t>乌桕C</t>
  </si>
  <si>
    <t>胸径:18.1-20cm,高度:600cm,冠幅：400cm</t>
  </si>
  <si>
    <t>紫薇独杆A</t>
  </si>
  <si>
    <t>胸径:10.1-11cm,高度:350cm,冠幅：300cm</t>
  </si>
  <si>
    <t>紫薇独杆B</t>
  </si>
  <si>
    <t>胸径:8.1-9.1cm,高度:320cm,冠幅：220cm</t>
  </si>
  <si>
    <t>紫叶李B</t>
  </si>
  <si>
    <t>胸径:9.1-10cm,高度:350cm,冠幅：300cm</t>
  </si>
  <si>
    <t>红叶石楠球D</t>
  </si>
  <si>
    <t>高度:120cm,冠幅：150cm</t>
  </si>
  <si>
    <t>球型完整，生长健壮。脱脚20cm以内</t>
  </si>
  <si>
    <t>高度:30-35cm,冠幅25-30cm,密度：25株/m2</t>
  </si>
  <si>
    <t>高度:25-30cm,冠幅15-20cm,密度：49株/m2</t>
  </si>
  <si>
    <t>六道木</t>
  </si>
  <si>
    <t>高度:30-35cm,冠幅20-25cm,密度：64株/m2</t>
  </si>
  <si>
    <t>紧密种植不露土，高度冠幅为修剪后</t>
  </si>
  <si>
    <t>法国冬青</t>
  </si>
  <si>
    <t>高度:150-180cm,冠幅40-45cm,密度：16株/m2</t>
  </si>
  <si>
    <t>2年生毛球，“品”字形种植，修剪后高度150cm</t>
  </si>
  <si>
    <t>细叶针茅</t>
  </si>
  <si>
    <t>高度:35-40cm,冠幅30-40cm,密度：16盆/m2</t>
  </si>
  <si>
    <t>150红盆，生长健壮，大杯苗</t>
  </si>
  <si>
    <t>矮蒲苇</t>
  </si>
  <si>
    <t>高度:50-60cm,冠幅40-50cm,密度：9株/m2</t>
  </si>
  <si>
    <t>1加仑，生长健壮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</si>
</sst>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rgb="FF000000"/>
      <name val="黑体"/>
      <charset val="134"/>
    </font>
    <font>
      <sz val="14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workbookViewId="0">
      <selection activeCell="A1" sqref="A1:J1"/>
    </sheetView>
  </sheetViews>
  <sheetFormatPr defaultColWidth="8.89166666666667" defaultRowHeight="13.5"/>
  <cols>
    <col min="1" max="1" width="8.89166666666667" style="3"/>
    <col min="2" max="2" width="15.2166666666667" style="3" customWidth="1"/>
    <col min="3" max="3" width="40" style="6" customWidth="1"/>
    <col min="4" max="4" width="8.89166666666667" style="3"/>
    <col min="5" max="5" width="13.8916666666667" style="5" customWidth="1"/>
    <col min="6" max="6" width="28.1083333333333" style="6" customWidth="1"/>
    <col min="7" max="7" width="15.3333333333333" style="6" customWidth="1"/>
    <col min="8" max="8" width="8.89166666666667" style="3"/>
    <col min="9" max="9" width="11.4416666666667" style="3" customWidth="1"/>
    <col min="10" max="10" width="8.89166666666667" style="3"/>
    <col min="13" max="13" width="9.66666666666667"/>
  </cols>
  <sheetData>
    <row r="1" ht="28" customHeight="1" spans="1:10">
      <c r="A1" s="10" t="s">
        <v>0</v>
      </c>
      <c r="B1" s="7"/>
      <c r="C1" s="10"/>
      <c r="D1" s="7"/>
      <c r="E1" s="9"/>
      <c r="F1" s="10"/>
      <c r="G1" s="10"/>
      <c r="H1" s="7"/>
      <c r="I1" s="7"/>
      <c r="J1" s="7"/>
    </row>
    <row r="2" ht="19.5" spans="1:10">
      <c r="A2" s="11"/>
      <c r="B2" s="11"/>
      <c r="C2" s="14"/>
      <c r="D2" s="11"/>
      <c r="E2" s="13"/>
      <c r="F2" s="14"/>
      <c r="G2" s="14"/>
      <c r="H2" s="11"/>
      <c r="I2" s="11"/>
      <c r="J2" s="11"/>
    </row>
    <row r="3" spans="1:10">
      <c r="A3" s="15" t="s">
        <v>1</v>
      </c>
      <c r="B3" s="16" t="s">
        <v>2</v>
      </c>
      <c r="C3" s="16" t="s">
        <v>3</v>
      </c>
      <c r="D3" s="16" t="s">
        <v>4</v>
      </c>
      <c r="E3" s="18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44" t="s">
        <v>10</v>
      </c>
    </row>
    <row r="4" ht="18" customHeight="1" spans="1:10">
      <c r="A4" s="19"/>
      <c r="B4" s="20"/>
      <c r="C4" s="20"/>
      <c r="D4" s="20"/>
      <c r="E4" s="22"/>
      <c r="F4" s="20"/>
      <c r="G4" s="20" t="s">
        <v>11</v>
      </c>
      <c r="H4" s="20" t="s">
        <v>12</v>
      </c>
      <c r="I4" s="20" t="s">
        <v>13</v>
      </c>
      <c r="J4" s="45"/>
    </row>
    <row r="5" ht="25" customHeight="1" spans="1:10">
      <c r="A5" s="23">
        <v>1</v>
      </c>
      <c r="B5" s="24" t="s">
        <v>14</v>
      </c>
      <c r="C5" s="27" t="s">
        <v>15</v>
      </c>
      <c r="D5" s="24" t="s">
        <v>16</v>
      </c>
      <c r="E5" s="26">
        <v>95</v>
      </c>
      <c r="F5" s="27" t="s">
        <v>17</v>
      </c>
      <c r="G5" s="27" t="s">
        <v>18</v>
      </c>
      <c r="H5" s="24" t="s">
        <v>19</v>
      </c>
      <c r="I5" s="24" t="s">
        <v>20</v>
      </c>
      <c r="J5" s="46"/>
    </row>
    <row r="6" ht="25" customHeight="1" spans="1:10">
      <c r="A6" s="23">
        <v>2</v>
      </c>
      <c r="B6" s="24" t="s">
        <v>21</v>
      </c>
      <c r="C6" s="27" t="s">
        <v>22</v>
      </c>
      <c r="D6" s="24" t="s">
        <v>16</v>
      </c>
      <c r="E6" s="26">
        <v>102</v>
      </c>
      <c r="F6" s="27" t="s">
        <v>23</v>
      </c>
      <c r="G6" s="27" t="s">
        <v>18</v>
      </c>
      <c r="H6" s="24" t="s">
        <v>19</v>
      </c>
      <c r="I6" s="24" t="s">
        <v>20</v>
      </c>
      <c r="J6" s="46"/>
    </row>
    <row r="7" ht="25" customHeight="1" spans="1:10">
      <c r="A7" s="23">
        <v>3</v>
      </c>
      <c r="B7" s="24" t="s">
        <v>24</v>
      </c>
      <c r="C7" s="27" t="s">
        <v>25</v>
      </c>
      <c r="D7" s="24" t="s">
        <v>16</v>
      </c>
      <c r="E7" s="26">
        <v>22</v>
      </c>
      <c r="F7" s="27" t="s">
        <v>17</v>
      </c>
      <c r="G7" s="27" t="s">
        <v>18</v>
      </c>
      <c r="H7" s="24" t="s">
        <v>19</v>
      </c>
      <c r="I7" s="24" t="s">
        <v>20</v>
      </c>
      <c r="J7" s="46"/>
    </row>
    <row r="8" ht="25" customHeight="1" spans="1:10">
      <c r="A8" s="23">
        <v>4</v>
      </c>
      <c r="B8" s="24" t="s">
        <v>26</v>
      </c>
      <c r="C8" s="27" t="s">
        <v>27</v>
      </c>
      <c r="D8" s="24" t="s">
        <v>16</v>
      </c>
      <c r="E8" s="26">
        <v>44</v>
      </c>
      <c r="F8" s="27" t="s">
        <v>28</v>
      </c>
      <c r="G8" s="27" t="s">
        <v>18</v>
      </c>
      <c r="H8" s="24" t="s">
        <v>19</v>
      </c>
      <c r="I8" s="24" t="s">
        <v>20</v>
      </c>
      <c r="J8" s="46"/>
    </row>
    <row r="9" ht="25" customHeight="1" spans="1:10">
      <c r="A9" s="23">
        <v>5</v>
      </c>
      <c r="B9" s="24" t="s">
        <v>29</v>
      </c>
      <c r="C9" s="27" t="s">
        <v>30</v>
      </c>
      <c r="D9" s="24" t="s">
        <v>16</v>
      </c>
      <c r="E9" s="26">
        <v>42</v>
      </c>
      <c r="F9" s="27" t="s">
        <v>28</v>
      </c>
      <c r="G9" s="27" t="s">
        <v>18</v>
      </c>
      <c r="H9" s="24" t="s">
        <v>19</v>
      </c>
      <c r="I9" s="24" t="s">
        <v>20</v>
      </c>
      <c r="J9" s="46"/>
    </row>
    <row r="10" ht="25" customHeight="1" spans="1:10">
      <c r="A10" s="23">
        <v>6</v>
      </c>
      <c r="B10" s="24" t="s">
        <v>31</v>
      </c>
      <c r="C10" s="27" t="s">
        <v>32</v>
      </c>
      <c r="D10" s="24" t="s">
        <v>16</v>
      </c>
      <c r="E10" s="26">
        <v>2</v>
      </c>
      <c r="F10" s="27" t="s">
        <v>33</v>
      </c>
      <c r="G10" s="27" t="s">
        <v>18</v>
      </c>
      <c r="H10" s="24" t="s">
        <v>19</v>
      </c>
      <c r="I10" s="24" t="s">
        <v>20</v>
      </c>
      <c r="J10" s="46"/>
    </row>
    <row r="11" s="1" customFormat="1" ht="25" customHeight="1" spans="1:12">
      <c r="A11" s="51">
        <v>7</v>
      </c>
      <c r="B11" s="28" t="s">
        <v>34</v>
      </c>
      <c r="C11" s="25" t="s">
        <v>35</v>
      </c>
      <c r="D11" s="28" t="s">
        <v>16</v>
      </c>
      <c r="E11" s="29">
        <v>124</v>
      </c>
      <c r="F11" s="25" t="s">
        <v>36</v>
      </c>
      <c r="G11" s="25" t="s">
        <v>18</v>
      </c>
      <c r="H11" s="28" t="s">
        <v>19</v>
      </c>
      <c r="I11" s="24" t="s">
        <v>20</v>
      </c>
      <c r="J11" s="47"/>
      <c r="L11"/>
    </row>
    <row r="12" ht="25" customHeight="1" spans="1:10">
      <c r="A12" s="23">
        <v>8</v>
      </c>
      <c r="B12" s="24" t="s">
        <v>37</v>
      </c>
      <c r="C12" s="27" t="s">
        <v>38</v>
      </c>
      <c r="D12" s="24" t="s">
        <v>16</v>
      </c>
      <c r="E12" s="26">
        <v>20</v>
      </c>
      <c r="F12" s="27" t="s">
        <v>39</v>
      </c>
      <c r="G12" s="27" t="s">
        <v>18</v>
      </c>
      <c r="H12" s="24" t="s">
        <v>19</v>
      </c>
      <c r="I12" s="24" t="s">
        <v>20</v>
      </c>
      <c r="J12" s="46"/>
    </row>
    <row r="13" ht="25" customHeight="1" spans="1:10">
      <c r="A13" s="23">
        <v>9</v>
      </c>
      <c r="B13" s="24" t="s">
        <v>40</v>
      </c>
      <c r="C13" s="27" t="s">
        <v>41</v>
      </c>
      <c r="D13" s="24" t="s">
        <v>16</v>
      </c>
      <c r="E13" s="26">
        <f>26.84*64</f>
        <v>1717.76</v>
      </c>
      <c r="F13" s="27" t="s">
        <v>42</v>
      </c>
      <c r="G13" s="27" t="s">
        <v>18</v>
      </c>
      <c r="H13" s="24" t="s">
        <v>19</v>
      </c>
      <c r="I13" s="24" t="s">
        <v>20</v>
      </c>
      <c r="J13" s="46"/>
    </row>
    <row r="14" s="1" customFormat="1" ht="25" customHeight="1" spans="1:10">
      <c r="A14" s="51">
        <v>10</v>
      </c>
      <c r="B14" s="28" t="s">
        <v>43</v>
      </c>
      <c r="C14" s="25" t="s">
        <v>44</v>
      </c>
      <c r="D14" s="28" t="s">
        <v>16</v>
      </c>
      <c r="E14" s="29">
        <f>282.26*36</f>
        <v>10161.36</v>
      </c>
      <c r="F14" s="25" t="s">
        <v>45</v>
      </c>
      <c r="G14" s="25" t="s">
        <v>18</v>
      </c>
      <c r="H14" s="28" t="s">
        <v>19</v>
      </c>
      <c r="I14" s="24" t="s">
        <v>20</v>
      </c>
      <c r="J14" s="47"/>
    </row>
    <row r="15" s="1" customFormat="1" ht="25" customHeight="1" spans="1:10">
      <c r="A15" s="51">
        <v>11</v>
      </c>
      <c r="B15" s="28" t="s">
        <v>46</v>
      </c>
      <c r="C15" s="25" t="s">
        <v>47</v>
      </c>
      <c r="D15" s="28" t="s">
        <v>16</v>
      </c>
      <c r="E15" s="29">
        <f>624.78*49</f>
        <v>30614.22</v>
      </c>
      <c r="F15" s="25" t="s">
        <v>48</v>
      </c>
      <c r="G15" s="25" t="s">
        <v>18</v>
      </c>
      <c r="H15" s="28" t="s">
        <v>19</v>
      </c>
      <c r="I15" s="24" t="s">
        <v>20</v>
      </c>
      <c r="J15" s="47"/>
    </row>
    <row r="16" s="1" customFormat="1" ht="25" customHeight="1" spans="1:10">
      <c r="A16" s="51">
        <v>12</v>
      </c>
      <c r="B16" s="28" t="s">
        <v>49</v>
      </c>
      <c r="C16" s="25" t="s">
        <v>50</v>
      </c>
      <c r="D16" s="28" t="s">
        <v>16</v>
      </c>
      <c r="E16" s="29">
        <f>830.71*49</f>
        <v>40704.79</v>
      </c>
      <c r="F16" s="25" t="s">
        <v>51</v>
      </c>
      <c r="G16" s="25" t="s">
        <v>18</v>
      </c>
      <c r="H16" s="28" t="s">
        <v>19</v>
      </c>
      <c r="I16" s="24" t="s">
        <v>20</v>
      </c>
      <c r="J16" s="47"/>
    </row>
    <row r="17" s="1" customFormat="1" ht="25" customHeight="1" spans="1:10">
      <c r="A17" s="51">
        <v>13</v>
      </c>
      <c r="B17" s="28" t="s">
        <v>52</v>
      </c>
      <c r="C17" s="25" t="s">
        <v>50</v>
      </c>
      <c r="D17" s="28" t="s">
        <v>16</v>
      </c>
      <c r="E17" s="29">
        <f>1716.86*49</f>
        <v>84126.14</v>
      </c>
      <c r="F17" s="25" t="s">
        <v>51</v>
      </c>
      <c r="G17" s="25" t="s">
        <v>18</v>
      </c>
      <c r="H17" s="28" t="s">
        <v>19</v>
      </c>
      <c r="I17" s="24" t="s">
        <v>20</v>
      </c>
      <c r="J17" s="47"/>
    </row>
    <row r="18" ht="29" customHeight="1" spans="1:10">
      <c r="A18" s="23">
        <v>14</v>
      </c>
      <c r="B18" s="24" t="s">
        <v>53</v>
      </c>
      <c r="C18" s="27" t="s">
        <v>54</v>
      </c>
      <c r="D18" s="52" t="s">
        <v>55</v>
      </c>
      <c r="E18" s="29">
        <v>20978.52</v>
      </c>
      <c r="F18" s="27" t="s">
        <v>56</v>
      </c>
      <c r="G18" s="27" t="s">
        <v>18</v>
      </c>
      <c r="H18" s="24" t="s">
        <v>19</v>
      </c>
      <c r="I18" s="24" t="s">
        <v>20</v>
      </c>
      <c r="J18" s="46"/>
    </row>
    <row r="19" ht="25" customHeight="1" spans="1:10">
      <c r="A19" s="23">
        <v>15</v>
      </c>
      <c r="B19" s="24" t="s">
        <v>57</v>
      </c>
      <c r="C19" s="27" t="s">
        <v>58</v>
      </c>
      <c r="D19" s="24" t="s">
        <v>16</v>
      </c>
      <c r="E19" s="26">
        <f>145.44*25</f>
        <v>3636</v>
      </c>
      <c r="F19" s="27" t="s">
        <v>59</v>
      </c>
      <c r="G19" s="27" t="s">
        <v>18</v>
      </c>
      <c r="H19" s="24" t="s">
        <v>19</v>
      </c>
      <c r="I19" s="24" t="s">
        <v>20</v>
      </c>
      <c r="J19" s="46"/>
    </row>
    <row r="20" ht="25" customHeight="1" spans="1:10">
      <c r="A20" s="23">
        <v>16</v>
      </c>
      <c r="B20" s="24" t="s">
        <v>60</v>
      </c>
      <c r="C20" s="27" t="s">
        <v>61</v>
      </c>
      <c r="D20" s="24" t="s">
        <v>16</v>
      </c>
      <c r="E20" s="26">
        <f>155.99*49</f>
        <v>7643.51</v>
      </c>
      <c r="F20" s="27" t="s">
        <v>62</v>
      </c>
      <c r="G20" s="27" t="s">
        <v>18</v>
      </c>
      <c r="H20" s="24" t="s">
        <v>19</v>
      </c>
      <c r="I20" s="24" t="s">
        <v>20</v>
      </c>
      <c r="J20" s="46"/>
    </row>
    <row r="21" ht="25" customHeight="1" spans="1:10">
      <c r="A21" s="23">
        <v>17</v>
      </c>
      <c r="B21" s="24" t="s">
        <v>63</v>
      </c>
      <c r="C21" s="27" t="s">
        <v>64</v>
      </c>
      <c r="D21" s="24" t="s">
        <v>16</v>
      </c>
      <c r="E21" s="26">
        <f>152.27*49</f>
        <v>7461.23</v>
      </c>
      <c r="F21" s="27" t="s">
        <v>65</v>
      </c>
      <c r="G21" s="27" t="s">
        <v>18</v>
      </c>
      <c r="H21" s="24" t="s">
        <v>19</v>
      </c>
      <c r="I21" s="24" t="s">
        <v>20</v>
      </c>
      <c r="J21" s="46"/>
    </row>
    <row r="22" s="1" customFormat="1" ht="25" customHeight="1" spans="1:10">
      <c r="A22" s="51">
        <v>18</v>
      </c>
      <c r="B22" s="28" t="s">
        <v>66</v>
      </c>
      <c r="C22" s="25" t="s">
        <v>50</v>
      </c>
      <c r="D22" s="28" t="s">
        <v>16</v>
      </c>
      <c r="E22" s="29">
        <f>3271.84*49</f>
        <v>160320.16</v>
      </c>
      <c r="F22" s="25" t="s">
        <v>51</v>
      </c>
      <c r="G22" s="25" t="s">
        <v>18</v>
      </c>
      <c r="H22" s="28" t="s">
        <v>19</v>
      </c>
      <c r="I22" s="24" t="s">
        <v>20</v>
      </c>
      <c r="J22" s="47"/>
    </row>
    <row r="23" ht="25" customHeight="1" spans="1:10">
      <c r="A23" s="23">
        <v>19</v>
      </c>
      <c r="B23" s="24" t="s">
        <v>67</v>
      </c>
      <c r="C23" s="27" t="s">
        <v>68</v>
      </c>
      <c r="D23" s="24" t="s">
        <v>55</v>
      </c>
      <c r="E23" s="26">
        <v>40007.41</v>
      </c>
      <c r="F23" s="27" t="s">
        <v>69</v>
      </c>
      <c r="G23" s="27" t="s">
        <v>18</v>
      </c>
      <c r="H23" s="24" t="s">
        <v>19</v>
      </c>
      <c r="I23" s="24" t="s">
        <v>20</v>
      </c>
      <c r="J23" s="46"/>
    </row>
    <row r="24" s="1" customFormat="1" ht="25" customHeight="1" spans="1:10">
      <c r="A24" s="51">
        <v>20</v>
      </c>
      <c r="B24" s="28" t="s">
        <v>70</v>
      </c>
      <c r="C24" s="25" t="s">
        <v>50</v>
      </c>
      <c r="D24" s="28" t="s">
        <v>16</v>
      </c>
      <c r="E24" s="29">
        <f>1291.66*49</f>
        <v>63291.34</v>
      </c>
      <c r="F24" s="25" t="s">
        <v>51</v>
      </c>
      <c r="G24" s="25" t="s">
        <v>18</v>
      </c>
      <c r="H24" s="28" t="s">
        <v>19</v>
      </c>
      <c r="I24" s="24" t="s">
        <v>20</v>
      </c>
      <c r="J24" s="47"/>
    </row>
    <row r="25" s="1" customFormat="1" ht="25" customHeight="1" spans="1:10">
      <c r="A25" s="51">
        <v>21</v>
      </c>
      <c r="B25" s="28" t="s">
        <v>71</v>
      </c>
      <c r="C25" s="25" t="s">
        <v>72</v>
      </c>
      <c r="D25" s="28" t="s">
        <v>16</v>
      </c>
      <c r="E25" s="29">
        <f>1120.16*36</f>
        <v>40325.76</v>
      </c>
      <c r="F25" s="25" t="s">
        <v>73</v>
      </c>
      <c r="G25" s="25" t="s">
        <v>18</v>
      </c>
      <c r="H25" s="28" t="s">
        <v>19</v>
      </c>
      <c r="I25" s="24" t="s">
        <v>20</v>
      </c>
      <c r="J25" s="47"/>
    </row>
    <row r="26" s="1" customFormat="1" ht="25" customHeight="1" spans="1:10">
      <c r="A26" s="51">
        <v>22</v>
      </c>
      <c r="B26" s="28" t="s">
        <v>74</v>
      </c>
      <c r="C26" s="25" t="s">
        <v>50</v>
      </c>
      <c r="D26" s="28" t="s">
        <v>16</v>
      </c>
      <c r="E26" s="29">
        <f>735.02*49</f>
        <v>36015.98</v>
      </c>
      <c r="F26" s="25" t="s">
        <v>51</v>
      </c>
      <c r="G26" s="25" t="s">
        <v>18</v>
      </c>
      <c r="H26" s="28" t="s">
        <v>19</v>
      </c>
      <c r="I26" s="24" t="s">
        <v>20</v>
      </c>
      <c r="J26" s="47"/>
    </row>
    <row r="27" s="1" customFormat="1" ht="25" customHeight="1" spans="1:10">
      <c r="A27" s="51">
        <v>23</v>
      </c>
      <c r="B27" s="28" t="s">
        <v>75</v>
      </c>
      <c r="C27" s="25" t="s">
        <v>76</v>
      </c>
      <c r="D27" s="28" t="s">
        <v>16</v>
      </c>
      <c r="E27" s="29">
        <f>5234.13*49</f>
        <v>256472.37</v>
      </c>
      <c r="F27" s="25" t="s">
        <v>77</v>
      </c>
      <c r="G27" s="25" t="s">
        <v>18</v>
      </c>
      <c r="H27" s="28" t="s">
        <v>19</v>
      </c>
      <c r="I27" s="24" t="s">
        <v>20</v>
      </c>
      <c r="J27" s="47"/>
    </row>
    <row r="28" s="1" customFormat="1" ht="25" customHeight="1" spans="1:10">
      <c r="A28" s="53">
        <v>24</v>
      </c>
      <c r="B28" s="35" t="s">
        <v>78</v>
      </c>
      <c r="C28" s="37" t="s">
        <v>50</v>
      </c>
      <c r="D28" s="35" t="s">
        <v>16</v>
      </c>
      <c r="E28" s="36">
        <f>1054.04*49</f>
        <v>51647.96</v>
      </c>
      <c r="F28" s="37" t="s">
        <v>51</v>
      </c>
      <c r="G28" s="37" t="s">
        <v>18</v>
      </c>
      <c r="H28" s="35" t="s">
        <v>19</v>
      </c>
      <c r="I28" s="49" t="s">
        <v>20</v>
      </c>
      <c r="J28" s="50"/>
    </row>
    <row r="29" ht="31" customHeight="1" spans="1:10">
      <c r="A29" s="38"/>
      <c r="B29" s="38"/>
      <c r="C29" s="40"/>
      <c r="D29" s="40"/>
      <c r="E29" s="41"/>
      <c r="F29" s="42"/>
      <c r="G29" s="43"/>
      <c r="H29" s="43"/>
      <c r="I29" s="43"/>
      <c r="J29" s="43"/>
    </row>
  </sheetData>
  <mergeCells count="11">
    <mergeCell ref="A1:J1"/>
    <mergeCell ref="A2:J2"/>
    <mergeCell ref="C29:D29"/>
    <mergeCell ref="G29:J29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6"/>
  <sheetViews>
    <sheetView workbookViewId="0">
      <selection activeCell="C38" sqref="C38"/>
    </sheetView>
  </sheetViews>
  <sheetFormatPr defaultColWidth="8.875" defaultRowHeight="13.5"/>
  <cols>
    <col min="1" max="1" width="8.875" style="3"/>
    <col min="2" max="2" width="11.375" style="3" customWidth="1"/>
    <col min="3" max="3" width="41.5" style="4" customWidth="1"/>
    <col min="4" max="4" width="8.875" style="3"/>
    <col min="5" max="5" width="13.875" style="5" customWidth="1"/>
    <col min="6" max="6" width="28.125" style="6" customWidth="1"/>
    <col min="7" max="7" width="11" style="6" customWidth="1"/>
    <col min="8" max="8" width="8.875" style="3"/>
    <col min="9" max="9" width="11.5" style="3" customWidth="1"/>
    <col min="10" max="10" width="8.875" style="3"/>
  </cols>
  <sheetData>
    <row r="1" ht="22.15" customHeight="1" spans="1:10">
      <c r="A1" s="7" t="s">
        <v>79</v>
      </c>
      <c r="B1" s="7"/>
      <c r="C1" s="8"/>
      <c r="D1" s="7"/>
      <c r="E1" s="9"/>
      <c r="F1" s="10"/>
      <c r="G1" s="10"/>
      <c r="H1" s="7"/>
      <c r="I1" s="7"/>
      <c r="J1" s="7"/>
    </row>
    <row r="2" ht="19.5" spans="1:10">
      <c r="A2" s="11"/>
      <c r="B2" s="11"/>
      <c r="C2" s="12"/>
      <c r="D2" s="11"/>
      <c r="E2" s="13"/>
      <c r="F2" s="14"/>
      <c r="G2" s="14"/>
      <c r="H2" s="11"/>
      <c r="I2" s="11"/>
      <c r="J2" s="11"/>
    </row>
    <row r="3" spans="1:10">
      <c r="A3" s="15" t="s">
        <v>1</v>
      </c>
      <c r="B3" s="16" t="s">
        <v>2</v>
      </c>
      <c r="C3" s="17" t="s">
        <v>3</v>
      </c>
      <c r="D3" s="16" t="s">
        <v>4</v>
      </c>
      <c r="E3" s="18" t="s">
        <v>5</v>
      </c>
      <c r="F3" s="16" t="s">
        <v>6</v>
      </c>
      <c r="G3" s="16" t="s">
        <v>7</v>
      </c>
      <c r="H3" s="16" t="s">
        <v>8</v>
      </c>
      <c r="I3" s="16" t="s">
        <v>9</v>
      </c>
      <c r="J3" s="44" t="s">
        <v>10</v>
      </c>
    </row>
    <row r="4" ht="18" customHeight="1" spans="1:10">
      <c r="A4" s="19"/>
      <c r="B4" s="20"/>
      <c r="C4" s="21"/>
      <c r="D4" s="20"/>
      <c r="E4" s="22"/>
      <c r="F4" s="20"/>
      <c r="G4" s="20" t="s">
        <v>11</v>
      </c>
      <c r="H4" s="20" t="s">
        <v>12</v>
      </c>
      <c r="I4" s="20" t="s">
        <v>13</v>
      </c>
      <c r="J4" s="45"/>
    </row>
    <row r="5" ht="28" customHeight="1" spans="1:10">
      <c r="A5" s="23">
        <v>1</v>
      </c>
      <c r="B5" s="24" t="s">
        <v>14</v>
      </c>
      <c r="C5" s="25" t="s">
        <v>15</v>
      </c>
      <c r="D5" s="24" t="s">
        <v>16</v>
      </c>
      <c r="E5" s="26">
        <v>156</v>
      </c>
      <c r="F5" s="27" t="s">
        <v>80</v>
      </c>
      <c r="G5" s="27" t="s">
        <v>18</v>
      </c>
      <c r="H5" s="24" t="s">
        <v>19</v>
      </c>
      <c r="I5" s="24" t="s">
        <v>20</v>
      </c>
      <c r="J5" s="46"/>
    </row>
    <row r="6" ht="28" customHeight="1" spans="1:10">
      <c r="A6" s="23">
        <v>2</v>
      </c>
      <c r="B6" s="24" t="s">
        <v>21</v>
      </c>
      <c r="C6" s="25" t="s">
        <v>22</v>
      </c>
      <c r="D6" s="24" t="s">
        <v>16</v>
      </c>
      <c r="E6" s="26">
        <v>90</v>
      </c>
      <c r="F6" s="27" t="s">
        <v>81</v>
      </c>
      <c r="G6" s="27" t="s">
        <v>18</v>
      </c>
      <c r="H6" s="24" t="s">
        <v>19</v>
      </c>
      <c r="I6" s="24" t="s">
        <v>20</v>
      </c>
      <c r="J6" s="46"/>
    </row>
    <row r="7" ht="28" customHeight="1" spans="1:10">
      <c r="A7" s="23">
        <v>3</v>
      </c>
      <c r="B7" s="24" t="s">
        <v>37</v>
      </c>
      <c r="C7" s="25" t="s">
        <v>82</v>
      </c>
      <c r="D7" s="24" t="s">
        <v>16</v>
      </c>
      <c r="E7" s="26">
        <v>15</v>
      </c>
      <c r="F7" s="27" t="s">
        <v>80</v>
      </c>
      <c r="G7" s="27" t="s">
        <v>18</v>
      </c>
      <c r="H7" s="24" t="s">
        <v>19</v>
      </c>
      <c r="I7" s="24" t="s">
        <v>20</v>
      </c>
      <c r="J7" s="46"/>
    </row>
    <row r="8" ht="28" customHeight="1" spans="1:10">
      <c r="A8" s="23">
        <v>4</v>
      </c>
      <c r="B8" s="24" t="s">
        <v>83</v>
      </c>
      <c r="C8" s="25" t="s">
        <v>84</v>
      </c>
      <c r="D8" s="24" t="s">
        <v>16</v>
      </c>
      <c r="E8" s="26">
        <v>36</v>
      </c>
      <c r="F8" s="27" t="s">
        <v>80</v>
      </c>
      <c r="G8" s="27" t="s">
        <v>18</v>
      </c>
      <c r="H8" s="24" t="s">
        <v>19</v>
      </c>
      <c r="I8" s="24" t="s">
        <v>20</v>
      </c>
      <c r="J8" s="46"/>
    </row>
    <row r="9" ht="28" customHeight="1" spans="1:10">
      <c r="A9" s="23">
        <v>5</v>
      </c>
      <c r="B9" s="24" t="s">
        <v>26</v>
      </c>
      <c r="C9" s="25" t="s">
        <v>27</v>
      </c>
      <c r="D9" s="24" t="s">
        <v>16</v>
      </c>
      <c r="E9" s="26">
        <v>102</v>
      </c>
      <c r="F9" s="27" t="s">
        <v>28</v>
      </c>
      <c r="G9" s="27" t="s">
        <v>18</v>
      </c>
      <c r="H9" s="24" t="s">
        <v>19</v>
      </c>
      <c r="I9" s="24" t="s">
        <v>20</v>
      </c>
      <c r="J9" s="46"/>
    </row>
    <row r="10" ht="28" customHeight="1" spans="1:10">
      <c r="A10" s="23">
        <v>6</v>
      </c>
      <c r="B10" s="24" t="s">
        <v>29</v>
      </c>
      <c r="C10" s="25" t="s">
        <v>30</v>
      </c>
      <c r="D10" s="24" t="s">
        <v>16</v>
      </c>
      <c r="E10" s="26">
        <v>55</v>
      </c>
      <c r="F10" s="27" t="s">
        <v>28</v>
      </c>
      <c r="G10" s="27" t="s">
        <v>18</v>
      </c>
      <c r="H10" s="24" t="s">
        <v>19</v>
      </c>
      <c r="I10" s="24" t="s">
        <v>20</v>
      </c>
      <c r="J10" s="46"/>
    </row>
    <row r="11" ht="28" customHeight="1" spans="1:10">
      <c r="A11" s="23">
        <v>7</v>
      </c>
      <c r="B11" s="24" t="s">
        <v>31</v>
      </c>
      <c r="C11" s="25" t="s">
        <v>32</v>
      </c>
      <c r="D11" s="24" t="s">
        <v>16</v>
      </c>
      <c r="E11" s="26">
        <v>11</v>
      </c>
      <c r="F11" s="27" t="s">
        <v>33</v>
      </c>
      <c r="G11" s="27" t="s">
        <v>18</v>
      </c>
      <c r="H11" s="24" t="s">
        <v>19</v>
      </c>
      <c r="I11" s="24" t="s">
        <v>20</v>
      </c>
      <c r="J11" s="46"/>
    </row>
    <row r="12" s="1" customFormat="1" ht="28" customHeight="1" spans="1:10">
      <c r="A12" s="23">
        <v>8</v>
      </c>
      <c r="B12" s="28" t="s">
        <v>85</v>
      </c>
      <c r="C12" s="25" t="s">
        <v>86</v>
      </c>
      <c r="D12" s="28" t="s">
        <v>16</v>
      </c>
      <c r="E12" s="29">
        <v>9</v>
      </c>
      <c r="F12" s="25" t="s">
        <v>87</v>
      </c>
      <c r="G12" s="25" t="s">
        <v>18</v>
      </c>
      <c r="H12" s="28" t="s">
        <v>19</v>
      </c>
      <c r="I12" s="24" t="s">
        <v>20</v>
      </c>
      <c r="J12" s="47"/>
    </row>
    <row r="13" s="1" customFormat="1" ht="28" customHeight="1" spans="1:10">
      <c r="A13" s="23">
        <v>9</v>
      </c>
      <c r="B13" s="28" t="s">
        <v>34</v>
      </c>
      <c r="C13" s="25" t="s">
        <v>35</v>
      </c>
      <c r="D13" s="28" t="s">
        <v>16</v>
      </c>
      <c r="E13" s="29">
        <v>8</v>
      </c>
      <c r="F13" s="25" t="s">
        <v>36</v>
      </c>
      <c r="G13" s="25" t="s">
        <v>18</v>
      </c>
      <c r="H13" s="28" t="s">
        <v>19</v>
      </c>
      <c r="I13" s="24" t="s">
        <v>20</v>
      </c>
      <c r="J13" s="47"/>
    </row>
    <row r="14" s="1" customFormat="1" ht="28" customHeight="1" spans="1:10">
      <c r="A14" s="23">
        <v>10</v>
      </c>
      <c r="B14" s="28" t="s">
        <v>88</v>
      </c>
      <c r="C14" s="25" t="s">
        <v>89</v>
      </c>
      <c r="D14" s="28" t="s">
        <v>16</v>
      </c>
      <c r="E14" s="29">
        <v>16</v>
      </c>
      <c r="F14" s="25" t="s">
        <v>87</v>
      </c>
      <c r="G14" s="25" t="s">
        <v>18</v>
      </c>
      <c r="H14" s="28" t="s">
        <v>19</v>
      </c>
      <c r="I14" s="24" t="s">
        <v>20</v>
      </c>
      <c r="J14" s="47"/>
    </row>
    <row r="15" s="1" customFormat="1" ht="28" customHeight="1" spans="1:10">
      <c r="A15" s="23">
        <v>11</v>
      </c>
      <c r="B15" s="28" t="s">
        <v>90</v>
      </c>
      <c r="C15" s="25" t="s">
        <v>91</v>
      </c>
      <c r="D15" s="28" t="s">
        <v>16</v>
      </c>
      <c r="E15" s="29">
        <v>6</v>
      </c>
      <c r="F15" s="25" t="s">
        <v>28</v>
      </c>
      <c r="G15" s="25" t="s">
        <v>18</v>
      </c>
      <c r="H15" s="28" t="s">
        <v>19</v>
      </c>
      <c r="I15" s="24" t="s">
        <v>20</v>
      </c>
      <c r="J15" s="47"/>
    </row>
    <row r="16" s="1" customFormat="1" ht="28" customHeight="1" spans="1:10">
      <c r="A16" s="23">
        <v>12</v>
      </c>
      <c r="B16" s="28" t="s">
        <v>92</v>
      </c>
      <c r="C16" s="25" t="s">
        <v>93</v>
      </c>
      <c r="D16" s="28" t="s">
        <v>16</v>
      </c>
      <c r="E16" s="29">
        <v>12</v>
      </c>
      <c r="F16" s="25" t="s">
        <v>28</v>
      </c>
      <c r="G16" s="25" t="s">
        <v>18</v>
      </c>
      <c r="H16" s="28" t="s">
        <v>19</v>
      </c>
      <c r="I16" s="24" t="s">
        <v>20</v>
      </c>
      <c r="J16" s="47"/>
    </row>
    <row r="17" s="1" customFormat="1" ht="28" customHeight="1" spans="1:10">
      <c r="A17" s="23">
        <v>13</v>
      </c>
      <c r="B17" s="28" t="s">
        <v>94</v>
      </c>
      <c r="C17" s="25" t="s">
        <v>95</v>
      </c>
      <c r="D17" s="28" t="s">
        <v>16</v>
      </c>
      <c r="E17" s="29">
        <v>5</v>
      </c>
      <c r="F17" s="25" t="s">
        <v>28</v>
      </c>
      <c r="G17" s="25" t="s">
        <v>18</v>
      </c>
      <c r="H17" s="28" t="s">
        <v>19</v>
      </c>
      <c r="I17" s="24" t="s">
        <v>20</v>
      </c>
      <c r="J17" s="47"/>
    </row>
    <row r="18" ht="28" customHeight="1" spans="1:10">
      <c r="A18" s="23">
        <v>14</v>
      </c>
      <c r="B18" s="24" t="s">
        <v>96</v>
      </c>
      <c r="C18" s="25" t="s">
        <v>97</v>
      </c>
      <c r="D18" s="24" t="s">
        <v>16</v>
      </c>
      <c r="E18" s="26">
        <v>42</v>
      </c>
      <c r="F18" s="27" t="s">
        <v>98</v>
      </c>
      <c r="G18" s="27" t="s">
        <v>18</v>
      </c>
      <c r="H18" s="24" t="s">
        <v>19</v>
      </c>
      <c r="I18" s="24" t="s">
        <v>20</v>
      </c>
      <c r="J18" s="46"/>
    </row>
    <row r="19" ht="28" customHeight="1" spans="1:10">
      <c r="A19" s="23">
        <v>15</v>
      </c>
      <c r="B19" s="24" t="s">
        <v>40</v>
      </c>
      <c r="C19" s="25" t="s">
        <v>41</v>
      </c>
      <c r="D19" s="24" t="s">
        <v>16</v>
      </c>
      <c r="E19" s="26">
        <f>415.36*64*5</f>
        <v>132915.2</v>
      </c>
      <c r="F19" s="27" t="s">
        <v>42</v>
      </c>
      <c r="G19" s="27" t="s">
        <v>18</v>
      </c>
      <c r="H19" s="24" t="s">
        <v>19</v>
      </c>
      <c r="I19" s="24" t="s">
        <v>20</v>
      </c>
      <c r="J19" s="46"/>
    </row>
    <row r="20" s="2" customFormat="1" ht="28" customHeight="1" spans="1:10">
      <c r="A20" s="23">
        <v>16</v>
      </c>
      <c r="B20" s="30" t="s">
        <v>43</v>
      </c>
      <c r="C20" s="31" t="s">
        <v>44</v>
      </c>
      <c r="D20" s="30" t="s">
        <v>16</v>
      </c>
      <c r="E20" s="32">
        <f>1005.47*36</f>
        <v>36196.92</v>
      </c>
      <c r="F20" s="31" t="s">
        <v>45</v>
      </c>
      <c r="G20" s="31" t="s">
        <v>18</v>
      </c>
      <c r="H20" s="30" t="s">
        <v>19</v>
      </c>
      <c r="I20" s="24" t="s">
        <v>20</v>
      </c>
      <c r="J20" s="48"/>
    </row>
    <row r="21" s="2" customFormat="1" ht="28" customHeight="1" spans="1:10">
      <c r="A21" s="23">
        <v>17</v>
      </c>
      <c r="B21" s="30" t="s">
        <v>46</v>
      </c>
      <c r="C21" s="31" t="s">
        <v>47</v>
      </c>
      <c r="D21" s="30" t="s">
        <v>16</v>
      </c>
      <c r="E21" s="32">
        <f>559.63*49</f>
        <v>27421.87</v>
      </c>
      <c r="F21" s="31" t="s">
        <v>48</v>
      </c>
      <c r="G21" s="31" t="s">
        <v>18</v>
      </c>
      <c r="H21" s="30" t="s">
        <v>19</v>
      </c>
      <c r="I21" s="24" t="s">
        <v>20</v>
      </c>
      <c r="J21" s="48"/>
    </row>
    <row r="22" s="2" customFormat="1" ht="28" customHeight="1" spans="1:10">
      <c r="A22" s="23">
        <v>18</v>
      </c>
      <c r="B22" s="30" t="s">
        <v>49</v>
      </c>
      <c r="C22" s="31" t="s">
        <v>50</v>
      </c>
      <c r="D22" s="30" t="s">
        <v>16</v>
      </c>
      <c r="E22" s="29">
        <f>1930.06*49</f>
        <v>94572.94</v>
      </c>
      <c r="F22" s="31" t="s">
        <v>51</v>
      </c>
      <c r="G22" s="31" t="s">
        <v>18</v>
      </c>
      <c r="H22" s="30" t="s">
        <v>19</v>
      </c>
      <c r="I22" s="24" t="s">
        <v>20</v>
      </c>
      <c r="J22" s="48"/>
    </row>
    <row r="23" s="2" customFormat="1" ht="28" customHeight="1" spans="1:10">
      <c r="A23" s="23">
        <v>19</v>
      </c>
      <c r="B23" s="30" t="s">
        <v>52</v>
      </c>
      <c r="C23" s="31" t="s">
        <v>50</v>
      </c>
      <c r="D23" s="30" t="s">
        <v>16</v>
      </c>
      <c r="E23" s="32">
        <f>3769.18*49</f>
        <v>184689.82</v>
      </c>
      <c r="F23" s="31" t="s">
        <v>51</v>
      </c>
      <c r="G23" s="31" t="s">
        <v>18</v>
      </c>
      <c r="H23" s="30" t="s">
        <v>19</v>
      </c>
      <c r="I23" s="24" t="s">
        <v>20</v>
      </c>
      <c r="J23" s="48"/>
    </row>
    <row r="24" s="2" customFormat="1" ht="28" customHeight="1" spans="1:10">
      <c r="A24" s="23">
        <v>20</v>
      </c>
      <c r="B24" s="30" t="s">
        <v>53</v>
      </c>
      <c r="C24" s="31" t="s">
        <v>54</v>
      </c>
      <c r="D24" s="33" t="s">
        <v>55</v>
      </c>
      <c r="E24" s="32">
        <v>14139.36</v>
      </c>
      <c r="F24" s="31" t="s">
        <v>56</v>
      </c>
      <c r="G24" s="31" t="s">
        <v>18</v>
      </c>
      <c r="H24" s="30" t="s">
        <v>19</v>
      </c>
      <c r="I24" s="24" t="s">
        <v>20</v>
      </c>
      <c r="J24" s="48"/>
    </row>
    <row r="25" s="2" customFormat="1" ht="28" customHeight="1" spans="1:10">
      <c r="A25" s="23">
        <v>21</v>
      </c>
      <c r="B25" s="30" t="s">
        <v>57</v>
      </c>
      <c r="C25" s="31" t="s">
        <v>99</v>
      </c>
      <c r="D25" s="30" t="s">
        <v>16</v>
      </c>
      <c r="E25" s="32">
        <f>14.21*25</f>
        <v>355.25</v>
      </c>
      <c r="F25" s="31" t="s">
        <v>59</v>
      </c>
      <c r="G25" s="31" t="s">
        <v>18</v>
      </c>
      <c r="H25" s="30" t="s">
        <v>19</v>
      </c>
      <c r="I25" s="24" t="s">
        <v>20</v>
      </c>
      <c r="J25" s="48"/>
    </row>
    <row r="26" s="2" customFormat="1" ht="28" customHeight="1" spans="1:10">
      <c r="A26" s="23">
        <v>22</v>
      </c>
      <c r="B26" s="30" t="s">
        <v>60</v>
      </c>
      <c r="C26" s="31" t="s">
        <v>100</v>
      </c>
      <c r="D26" s="30" t="s">
        <v>16</v>
      </c>
      <c r="E26" s="32">
        <f>24.89*49</f>
        <v>1219.61</v>
      </c>
      <c r="F26" s="31" t="s">
        <v>62</v>
      </c>
      <c r="G26" s="31" t="s">
        <v>18</v>
      </c>
      <c r="H26" s="30" t="s">
        <v>19</v>
      </c>
      <c r="I26" s="24" t="s">
        <v>20</v>
      </c>
      <c r="J26" s="48"/>
    </row>
    <row r="27" s="2" customFormat="1" ht="28" customHeight="1" spans="1:10">
      <c r="A27" s="23">
        <v>23</v>
      </c>
      <c r="B27" s="30" t="s">
        <v>66</v>
      </c>
      <c r="C27" s="31" t="s">
        <v>50</v>
      </c>
      <c r="D27" s="30" t="s">
        <v>16</v>
      </c>
      <c r="E27" s="32">
        <f>2036.23*49</f>
        <v>99775.27</v>
      </c>
      <c r="F27" s="31" t="s">
        <v>51</v>
      </c>
      <c r="G27" s="31" t="s">
        <v>18</v>
      </c>
      <c r="H27" s="30" t="s">
        <v>19</v>
      </c>
      <c r="I27" s="24" t="s">
        <v>20</v>
      </c>
      <c r="J27" s="48"/>
    </row>
    <row r="28" s="2" customFormat="1" ht="28" customHeight="1" spans="1:10">
      <c r="A28" s="23">
        <v>24</v>
      </c>
      <c r="B28" s="30" t="s">
        <v>67</v>
      </c>
      <c r="C28" s="31" t="s">
        <v>68</v>
      </c>
      <c r="D28" s="30" t="s">
        <v>55</v>
      </c>
      <c r="E28" s="32">
        <f>3822.78</f>
        <v>3822.78</v>
      </c>
      <c r="F28" s="31" t="s">
        <v>69</v>
      </c>
      <c r="G28" s="31" t="s">
        <v>18</v>
      </c>
      <c r="H28" s="30" t="s">
        <v>19</v>
      </c>
      <c r="I28" s="24" t="s">
        <v>20</v>
      </c>
      <c r="J28" s="48"/>
    </row>
    <row r="29" s="2" customFormat="1" ht="28" customHeight="1" spans="1:10">
      <c r="A29" s="23">
        <v>25</v>
      </c>
      <c r="B29" s="30" t="s">
        <v>70</v>
      </c>
      <c r="C29" s="31" t="s">
        <v>50</v>
      </c>
      <c r="D29" s="30" t="s">
        <v>16</v>
      </c>
      <c r="E29" s="32">
        <f>2214.47*49</f>
        <v>108509.03</v>
      </c>
      <c r="F29" s="31" t="s">
        <v>51</v>
      </c>
      <c r="G29" s="31" t="s">
        <v>18</v>
      </c>
      <c r="H29" s="30" t="s">
        <v>19</v>
      </c>
      <c r="I29" s="24" t="s">
        <v>20</v>
      </c>
      <c r="J29" s="48"/>
    </row>
    <row r="30" s="2" customFormat="1" ht="28" customHeight="1" spans="1:10">
      <c r="A30" s="23">
        <v>26</v>
      </c>
      <c r="B30" s="30" t="s">
        <v>74</v>
      </c>
      <c r="C30" s="31" t="s">
        <v>50</v>
      </c>
      <c r="D30" s="30" t="s">
        <v>16</v>
      </c>
      <c r="E30" s="32">
        <f>1373.77*49</f>
        <v>67314.73</v>
      </c>
      <c r="F30" s="31" t="s">
        <v>51</v>
      </c>
      <c r="G30" s="31" t="s">
        <v>18</v>
      </c>
      <c r="H30" s="30" t="s">
        <v>19</v>
      </c>
      <c r="I30" s="24" t="s">
        <v>20</v>
      </c>
      <c r="J30" s="48"/>
    </row>
    <row r="31" s="2" customFormat="1" ht="28" customHeight="1" spans="1:10">
      <c r="A31" s="23">
        <v>27</v>
      </c>
      <c r="B31" s="30" t="s">
        <v>78</v>
      </c>
      <c r="C31" s="31" t="s">
        <v>50</v>
      </c>
      <c r="D31" s="30" t="s">
        <v>16</v>
      </c>
      <c r="E31" s="32">
        <f>574.33*49</f>
        <v>28142.17</v>
      </c>
      <c r="F31" s="31" t="s">
        <v>51</v>
      </c>
      <c r="G31" s="31" t="s">
        <v>18</v>
      </c>
      <c r="H31" s="30" t="s">
        <v>19</v>
      </c>
      <c r="I31" s="24" t="s">
        <v>20</v>
      </c>
      <c r="J31" s="48"/>
    </row>
    <row r="32" s="2" customFormat="1" ht="28" customHeight="1" spans="1:10">
      <c r="A32" s="23">
        <v>28</v>
      </c>
      <c r="B32" s="30" t="s">
        <v>101</v>
      </c>
      <c r="C32" s="30" t="s">
        <v>102</v>
      </c>
      <c r="D32" s="30" t="s">
        <v>16</v>
      </c>
      <c r="E32" s="32">
        <f>50.32*64</f>
        <v>3220.48</v>
      </c>
      <c r="F32" s="31" t="s">
        <v>103</v>
      </c>
      <c r="G32" s="31" t="s">
        <v>18</v>
      </c>
      <c r="H32" s="30" t="s">
        <v>19</v>
      </c>
      <c r="I32" s="24" t="s">
        <v>20</v>
      </c>
      <c r="J32" s="48"/>
    </row>
    <row r="33" s="2" customFormat="1" ht="28" customHeight="1" spans="1:10">
      <c r="A33" s="23">
        <v>29</v>
      </c>
      <c r="B33" s="30" t="s">
        <v>104</v>
      </c>
      <c r="C33" s="30" t="s">
        <v>105</v>
      </c>
      <c r="D33" s="30" t="s">
        <v>16</v>
      </c>
      <c r="E33" s="32">
        <f>76.38*16</f>
        <v>1222.08</v>
      </c>
      <c r="F33" s="31" t="s">
        <v>106</v>
      </c>
      <c r="G33" s="31" t="s">
        <v>18</v>
      </c>
      <c r="H33" s="30" t="s">
        <v>19</v>
      </c>
      <c r="I33" s="24" t="s">
        <v>20</v>
      </c>
      <c r="J33" s="48"/>
    </row>
    <row r="34" s="2" customFormat="1" ht="28" customHeight="1" spans="1:10">
      <c r="A34" s="23">
        <v>30</v>
      </c>
      <c r="B34" s="30" t="s">
        <v>107</v>
      </c>
      <c r="C34" s="30" t="s">
        <v>108</v>
      </c>
      <c r="D34" s="30" t="s">
        <v>16</v>
      </c>
      <c r="E34" s="32">
        <f>63.13*25</f>
        <v>1578.25</v>
      </c>
      <c r="F34" s="31" t="s">
        <v>109</v>
      </c>
      <c r="G34" s="31" t="s">
        <v>18</v>
      </c>
      <c r="H34" s="30" t="s">
        <v>19</v>
      </c>
      <c r="I34" s="24" t="s">
        <v>20</v>
      </c>
      <c r="J34" s="48"/>
    </row>
    <row r="35" s="1" customFormat="1" ht="28" customHeight="1" spans="1:10">
      <c r="A35" s="34">
        <v>31</v>
      </c>
      <c r="B35" s="35" t="s">
        <v>110</v>
      </c>
      <c r="C35" s="35" t="s">
        <v>111</v>
      </c>
      <c r="D35" s="35" t="s">
        <v>16</v>
      </c>
      <c r="E35" s="36">
        <f>48.77*9</f>
        <v>438.93</v>
      </c>
      <c r="F35" s="37" t="s">
        <v>112</v>
      </c>
      <c r="G35" s="37" t="s">
        <v>18</v>
      </c>
      <c r="H35" s="35" t="s">
        <v>19</v>
      </c>
      <c r="I35" s="49" t="s">
        <v>20</v>
      </c>
      <c r="J35" s="50"/>
    </row>
    <row r="36" ht="30.95" customHeight="1" spans="1:10">
      <c r="A36" s="38"/>
      <c r="B36" s="38"/>
      <c r="C36" s="39"/>
      <c r="D36" s="40"/>
      <c r="E36" s="41"/>
      <c r="F36" s="42"/>
      <c r="G36" s="43"/>
      <c r="H36" s="43"/>
      <c r="I36" s="43"/>
      <c r="J36" s="43"/>
    </row>
  </sheetData>
  <mergeCells count="11">
    <mergeCell ref="A1:J1"/>
    <mergeCell ref="A2:J2"/>
    <mergeCell ref="C36:D36"/>
    <mergeCell ref="G36:J36"/>
    <mergeCell ref="A3:A4"/>
    <mergeCell ref="B3:B4"/>
    <mergeCell ref="C3:C4"/>
    <mergeCell ref="D3:D4"/>
    <mergeCell ref="E3:E4"/>
    <mergeCell ref="F3:F4"/>
    <mergeCell ref="J3:J4"/>
  </mergeCells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包件LH01</vt:lpstr>
      <vt:lpstr>包件LH02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凌风</cp:lastModifiedBy>
  <dcterms:created xsi:type="dcterms:W3CDTF">2023-05-12T11:15:00Z</dcterms:created>
  <dcterms:modified xsi:type="dcterms:W3CDTF">2025-03-04T07:50:40Z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313C6BA8B0694963946E1C19BF09F80D_13</vt:lpwstr>
  </property>
</Properties>
</file>